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gulec\Desktop\Yeni klasör (2)\"/>
    </mc:Choice>
  </mc:AlternateContent>
  <bookViews>
    <workbookView xWindow="600" yWindow="255" windowWidth="11100" windowHeight="6600"/>
  </bookViews>
  <sheets>
    <sheet name="08.03.2017" sheetId="14" r:id="rId1"/>
  </sheets>
  <definedNames>
    <definedName name="_xlnm.Print_Titles" localSheetId="0">'08.03.2017'!$5:$6</definedName>
  </definedNames>
  <calcPr calcId="152511"/>
</workbook>
</file>

<file path=xl/calcChain.xml><?xml version="1.0" encoding="utf-8"?>
<calcChain xmlns="http://schemas.openxmlformats.org/spreadsheetml/2006/main">
  <c r="L7" i="14" l="1"/>
  <c r="C53" i="14"/>
  <c r="D44" i="14" l="1"/>
  <c r="C44" i="14"/>
  <c r="C43" i="14"/>
  <c r="L38" i="14"/>
  <c r="F37" i="14"/>
  <c r="H36" i="14"/>
  <c r="L36" i="14" s="1"/>
  <c r="H35" i="14"/>
  <c r="L35" i="14" s="1"/>
  <c r="H34" i="14"/>
  <c r="L34" i="14" s="1"/>
  <c r="H33" i="14"/>
  <c r="L33" i="14" s="1"/>
  <c r="H32" i="14"/>
  <c r="L32" i="14" s="1"/>
  <c r="H31" i="14"/>
  <c r="L31" i="14" s="1"/>
  <c r="H30" i="14"/>
  <c r="L30" i="14" s="1"/>
  <c r="H29" i="14"/>
  <c r="L29" i="14" s="1"/>
  <c r="H28" i="14"/>
  <c r="L28" i="14" s="1"/>
  <c r="H27" i="14"/>
  <c r="L27" i="14" s="1"/>
  <c r="H26" i="14"/>
  <c r="L26" i="14" s="1"/>
  <c r="H25" i="14"/>
  <c r="L25" i="14" s="1"/>
  <c r="H24" i="14"/>
  <c r="L24" i="14" s="1"/>
  <c r="H23" i="14"/>
  <c r="L23" i="14" s="1"/>
  <c r="H22" i="14"/>
  <c r="L22" i="14" s="1"/>
  <c r="H21" i="14"/>
  <c r="L21" i="14" s="1"/>
  <c r="H20" i="14"/>
  <c r="L20" i="14" s="1"/>
  <c r="H19" i="14"/>
  <c r="L19" i="14" s="1"/>
  <c r="H18" i="14"/>
  <c r="L18" i="14" s="1"/>
  <c r="H17" i="14"/>
  <c r="L17" i="14" s="1"/>
  <c r="H16" i="14"/>
  <c r="L16" i="14" s="1"/>
  <c r="H15" i="14"/>
  <c r="L15" i="14" s="1"/>
  <c r="H14" i="14"/>
  <c r="L14" i="14" s="1"/>
  <c r="H13" i="14"/>
  <c r="L13" i="14" s="1"/>
  <c r="H12" i="14"/>
  <c r="L12" i="14" s="1"/>
  <c r="H11" i="14"/>
  <c r="L11" i="14" s="1"/>
  <c r="H10" i="14"/>
  <c r="L10" i="14" s="1"/>
  <c r="H9" i="14"/>
  <c r="L9" i="14" s="1"/>
  <c r="H8" i="14"/>
  <c r="H7" i="14"/>
  <c r="H37" i="14" l="1"/>
  <c r="L37" i="14" s="1"/>
  <c r="F44" i="14"/>
  <c r="L8" i="14"/>
  <c r="J37" i="14"/>
  <c r="D43" i="14"/>
  <c r="F43" i="14" s="1"/>
  <c r="C46" i="14" l="1"/>
</calcChain>
</file>

<file path=xl/sharedStrings.xml><?xml version="1.0" encoding="utf-8"?>
<sst xmlns="http://schemas.openxmlformats.org/spreadsheetml/2006/main" count="154" uniqueCount="66">
  <si>
    <t>Cinsi ve Çeşidi</t>
  </si>
  <si>
    <t>Yılı</t>
  </si>
  <si>
    <t>CEYLANPINAR TARIM İŞLETMESİ MÜDÜRLÜĞÜ</t>
  </si>
  <si>
    <t>İHALE</t>
  </si>
  <si>
    <t>KALAN FİRMA</t>
  </si>
  <si>
    <t>TUTARI</t>
  </si>
  <si>
    <t>FİYATI TL/Kg</t>
  </si>
  <si>
    <t xml:space="preserve"> Mah.Tem.Kırm.Mercimek-Fırat-87</t>
  </si>
  <si>
    <t>1.</t>
  </si>
  <si>
    <t>2.</t>
  </si>
  <si>
    <t xml:space="preserve">MUHAMMEN </t>
  </si>
  <si>
    <t>MİKTARI</t>
  </si>
  <si>
    <t>ORTALAMA SATIŞ FİYATI</t>
  </si>
  <si>
    <t>Yığın No</t>
  </si>
  <si>
    <t>Teslim Yeri</t>
  </si>
  <si>
    <t>Sellektör Altı Kırık Mercimek-Fırat-87</t>
  </si>
  <si>
    <t>Miktar
(Ton)</t>
  </si>
  <si>
    <t>FİYATI 
TL/Ton</t>
  </si>
  <si>
    <t>GEÇİCİ 
TEMİNAT  %5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</si>
  <si>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</si>
  <si>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</si>
  <si>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</si>
  <si>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</si>
  <si>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</si>
  <si>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</si>
  <si>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</si>
  <si>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</si>
  <si>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</si>
  <si>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</si>
  <si>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</si>
  <si>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</si>
  <si>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</si>
  <si>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</si>
  <si>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</si>
  <si>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</si>
  <si>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</si>
  <si>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</si>
  <si>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</si>
  <si>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</si>
  <si>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</si>
  <si>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</si>
  <si>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</si>
  <si>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</si>
  <si>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</si>
  <si>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</si>
  <si>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</si>
  <si>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</si>
  <si>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TOPLAM</t>
  </si>
  <si>
    <t>Mahsul Dane Mısır</t>
  </si>
  <si>
    <t>Mahsul Dane Mısır Satışı</t>
  </si>
  <si>
    <t>ORTALAMA MISIR SATIŞ FİYATI</t>
  </si>
  <si>
    <t>P.No</t>
  </si>
  <si>
    <t>Alaattin GÜLER</t>
  </si>
  <si>
    <t>Ticaret Şefi</t>
  </si>
  <si>
    <t>Merkez</t>
  </si>
  <si>
    <t>Mısır Kurutma-1 (Kuru Silo-1)</t>
  </si>
  <si>
    <t>Mısır Kurutma-1 (Yaş Silo-1)</t>
  </si>
  <si>
    <t>Mısır Kurutma-1 (Yaş Silo-2)</t>
  </si>
  <si>
    <t>Çukurova Silo-1</t>
  </si>
  <si>
    <t>Çukurova Silo-2</t>
  </si>
  <si>
    <t>Çukurova Silo-3</t>
  </si>
  <si>
    <t>Ad Silo-4</t>
  </si>
  <si>
    <t>My Silo B-2</t>
  </si>
  <si>
    <t>Gümüşsu</t>
  </si>
  <si>
    <t>Zafer ÖZ                            İşletme Müdürü</t>
  </si>
  <si>
    <r>
      <t xml:space="preserve"> CEYLANPINAR TARIM İŞLETMESİ MÜDÜRLÜĞÜ
08/03/2017</t>
    </r>
    <r>
      <rPr>
        <b/>
        <sz val="22"/>
        <color indexed="10"/>
        <rFont val="Times New Roman"/>
        <family val="1"/>
        <charset val="162"/>
      </rPr>
      <t xml:space="preserve"> </t>
    </r>
    <r>
      <rPr>
        <b/>
        <sz val="22"/>
        <rFont val="Times New Roman"/>
        <family val="1"/>
        <charset val="162"/>
      </rPr>
      <t>TARİHLİ  8.843,85 TON MAHSUL DANE MISIR SATIŞ İHALE LİSTESİDİR.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</si>
</sst>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0000"/>
    <numFmt numFmtId="166" formatCode="#,##0.000000"/>
  </numFmts>
  <fonts count="10" x14ac:knownFonts="1">
    <font>
      <sz val="10"/>
      <name val="Arial"/>
      <charset val="162"/>
    </font>
    <font>
      <b/>
      <sz val="18"/>
      <name val="Times New Roman"/>
      <family val="1"/>
      <charset val="162"/>
    </font>
    <font>
      <sz val="18"/>
      <name val="Arial"/>
      <family val="2"/>
      <charset val="162"/>
    </font>
    <font>
      <sz val="18"/>
      <name val="Times New Roman"/>
      <family val="1"/>
      <charset val="162"/>
    </font>
    <font>
      <b/>
      <sz val="22"/>
      <name val="Times New Roman"/>
      <family val="1"/>
      <charset val="162"/>
    </font>
    <font>
      <b/>
      <sz val="22"/>
      <color indexed="10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24"/>
      <name val="Times New Roman"/>
      <family val="1"/>
      <charset val="162"/>
    </font>
    <font>
      <sz val="24"/>
      <name val="Times New Roman"/>
      <family val="1"/>
      <charset val="162"/>
    </font>
    <font>
      <b/>
      <sz val="26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2" fillId="0" borderId="3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3" fontId="3" fillId="0" borderId="5" xfId="0" applyNumberFormat="1" applyFont="1" applyBorder="1" applyAlignment="1">
      <alignment vertical="center"/>
    </xf>
    <xf numFmtId="166" fontId="3" fillId="0" borderId="6" xfId="0" applyNumberFormat="1" applyFont="1" applyFill="1" applyBorder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vertical="center"/>
    </xf>
    <xf numFmtId="4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 wrapText="1"/>
    </xf>
    <xf numFmtId="4" fontId="4" fillId="0" borderId="0" xfId="0" applyNumberFormat="1" applyFont="1" applyFill="1" applyAlignment="1">
      <alignment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 wrapText="1"/>
    </xf>
    <xf numFmtId="4" fontId="4" fillId="0" borderId="0" xfId="0" applyNumberFormat="1" applyFont="1" applyFill="1" applyAlignment="1">
      <alignment horizontal="left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59"/>
  <sheetViews>
    <sheetView tabSelected="1" view="pageBreakPreview" topLeftCell="A18" zoomScale="60" zoomScaleNormal="100" workbookViewId="0">
      <selection activeCell="A7" sqref="A7:A36"/>
    </sheetView>
  </sheetViews>
  <sheetFormatPr defaultColWidth="9.28515625" defaultRowHeight="23.25" x14ac:dyDescent="0.2"/>
  <cols>
    <col min="1" max="1" width="8.42578125" style="15" bestFit="1" customWidth="1"/>
    <col min="2" max="2" width="46.7109375" style="23" customWidth="1"/>
    <col min="3" max="3" width="25.42578125" style="8" bestFit="1" customWidth="1"/>
    <col min="4" max="4" width="10.7109375" style="15" bestFit="1" customWidth="1"/>
    <col min="5" max="5" width="58.28515625" style="15" bestFit="1" customWidth="1"/>
    <col min="6" max="6" width="22.28515625" style="24" customWidth="1"/>
    <col min="7" max="7" width="18" style="7" bestFit="1" customWidth="1"/>
    <col min="8" max="8" width="30.42578125" style="8" customWidth="1"/>
    <col min="9" max="9" width="32.7109375" style="8" hidden="1" customWidth="1"/>
    <col min="10" max="10" width="19.85546875" style="8" hidden="1" customWidth="1"/>
    <col min="11" max="11" width="35.5703125" style="8" hidden="1" customWidth="1"/>
    <col min="12" max="12" width="31.28515625" style="2" customWidth="1"/>
    <col min="13" max="13" width="28.140625" style="2" customWidth="1"/>
    <col min="14" max="16384" width="9.28515625" style="2"/>
  </cols>
  <sheetData>
    <row r="2" spans="1:12" ht="65.25" customHeight="1" x14ac:dyDescent="0.2">
      <c r="A2" s="43" t="s">
        <v>65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32.25" hidden="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21.75" hidden="1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2" ht="30" x14ac:dyDescent="0.2">
      <c r="A5" s="44" t="s">
        <v>51</v>
      </c>
      <c r="B5" s="45" t="s">
        <v>0</v>
      </c>
      <c r="C5" s="44" t="s">
        <v>14</v>
      </c>
      <c r="D5" s="44" t="s">
        <v>1</v>
      </c>
      <c r="E5" s="44" t="s">
        <v>13</v>
      </c>
      <c r="F5" s="47" t="s">
        <v>16</v>
      </c>
      <c r="G5" s="44" t="s">
        <v>10</v>
      </c>
      <c r="H5" s="44"/>
      <c r="I5" s="44" t="s">
        <v>3</v>
      </c>
      <c r="J5" s="44"/>
      <c r="K5" s="44" t="s">
        <v>4</v>
      </c>
      <c r="L5" s="44" t="s">
        <v>18</v>
      </c>
    </row>
    <row r="6" spans="1:12" ht="60" x14ac:dyDescent="0.2">
      <c r="A6" s="44"/>
      <c r="B6" s="46"/>
      <c r="C6" s="44"/>
      <c r="D6" s="44"/>
      <c r="E6" s="44"/>
      <c r="F6" s="47"/>
      <c r="G6" s="31" t="s">
        <v>17</v>
      </c>
      <c r="H6" s="32" t="s">
        <v>5</v>
      </c>
      <c r="I6" s="31" t="s">
        <v>6</v>
      </c>
      <c r="J6" s="32" t="s">
        <v>5</v>
      </c>
      <c r="K6" s="44"/>
      <c r="L6" s="44"/>
    </row>
    <row r="7" spans="1:12" ht="45" customHeight="1" x14ac:dyDescent="0.2">
      <c r="A7" s="33" t="s">
        <v>8</v>
      </c>
      <c r="B7" s="33" t="s">
        <v>48</v>
      </c>
      <c r="C7" s="34" t="s">
        <v>54</v>
      </c>
      <c r="D7" s="34">
        <v>2016</v>
      </c>
      <c r="E7" s="34" t="s">
        <v>55</v>
      </c>
      <c r="F7" s="38">
        <v>400</v>
      </c>
      <c r="G7" s="36">
        <v>730</v>
      </c>
      <c r="H7" s="36">
        <f t="shared" ref="H7:H35" si="0">SUM(F7*G7)</f>
        <v>292000</v>
      </c>
      <c r="I7" s="36"/>
      <c r="J7" s="36"/>
      <c r="K7" s="36"/>
      <c r="L7" s="37">
        <f>SUM(H7*5/100)</f>
        <v>14600</v>
      </c>
    </row>
    <row r="8" spans="1:12" ht="45" customHeight="1" x14ac:dyDescent="0.2">
      <c r="A8" s="33" t="s">
        <v>9</v>
      </c>
      <c r="B8" s="33" t="s">
        <v>48</v>
      </c>
      <c r="C8" s="34" t="s">
        <v>54</v>
      </c>
      <c r="D8" s="34">
        <v>2016</v>
      </c>
      <c r="E8" s="34" t="s">
        <v>55</v>
      </c>
      <c r="F8" s="38">
        <v>300</v>
      </c>
      <c r="G8" s="36">
        <v>730</v>
      </c>
      <c r="H8" s="36">
        <f t="shared" si="0"/>
        <v>219000</v>
      </c>
      <c r="I8" s="36"/>
      <c r="J8" s="36"/>
      <c r="K8" s="36"/>
      <c r="L8" s="37">
        <f t="shared" ref="L8:L38" si="1">SUM(H8*5/100)</f>
        <v>10950</v>
      </c>
    </row>
    <row r="9" spans="1:12" ht="45" customHeight="1" x14ac:dyDescent="0.2">
      <c r="A9" s="33" t="s">
        <v>19</v>
      </c>
      <c r="B9" s="33" t="s">
        <v>48</v>
      </c>
      <c r="C9" s="34" t="s">
        <v>54</v>
      </c>
      <c r="D9" s="34">
        <v>2016</v>
      </c>
      <c r="E9" s="34" t="s">
        <v>56</v>
      </c>
      <c r="F9" s="38">
        <v>200</v>
      </c>
      <c r="G9" s="36">
        <v>730</v>
      </c>
      <c r="H9" s="36">
        <f t="shared" si="0"/>
        <v>146000</v>
      </c>
      <c r="I9" s="36"/>
      <c r="J9" s="36"/>
      <c r="K9" s="36"/>
      <c r="L9" s="37">
        <f t="shared" si="1"/>
        <v>7300</v>
      </c>
    </row>
    <row r="10" spans="1:12" ht="45" customHeight="1" x14ac:dyDescent="0.2">
      <c r="A10" s="33" t="s">
        <v>20</v>
      </c>
      <c r="B10" s="33" t="s">
        <v>48</v>
      </c>
      <c r="C10" s="34" t="s">
        <v>54</v>
      </c>
      <c r="D10" s="34">
        <v>2016</v>
      </c>
      <c r="E10" s="34" t="s">
        <v>57</v>
      </c>
      <c r="F10" s="38">
        <v>200</v>
      </c>
      <c r="G10" s="36">
        <v>730</v>
      </c>
      <c r="H10" s="36">
        <f t="shared" si="0"/>
        <v>146000</v>
      </c>
      <c r="I10" s="36"/>
      <c r="J10" s="36"/>
      <c r="K10" s="36"/>
      <c r="L10" s="37">
        <f t="shared" si="1"/>
        <v>7300</v>
      </c>
    </row>
    <row r="11" spans="1:12" ht="45" customHeight="1" x14ac:dyDescent="0.2">
      <c r="A11" s="33" t="s">
        <v>21</v>
      </c>
      <c r="B11" s="33" t="s">
        <v>48</v>
      </c>
      <c r="C11" s="34" t="s">
        <v>54</v>
      </c>
      <c r="D11" s="34">
        <v>2016</v>
      </c>
      <c r="E11" s="34" t="s">
        <v>58</v>
      </c>
      <c r="F11" s="38">
        <v>350</v>
      </c>
      <c r="G11" s="36">
        <v>730</v>
      </c>
      <c r="H11" s="36">
        <f t="shared" si="0"/>
        <v>255500</v>
      </c>
      <c r="I11" s="36"/>
      <c r="J11" s="36"/>
      <c r="K11" s="36"/>
      <c r="L11" s="37">
        <f t="shared" si="1"/>
        <v>12775</v>
      </c>
    </row>
    <row r="12" spans="1:12" ht="45" customHeight="1" x14ac:dyDescent="0.2">
      <c r="A12" s="33" t="s">
        <v>22</v>
      </c>
      <c r="B12" s="33" t="s">
        <v>48</v>
      </c>
      <c r="C12" s="34" t="s">
        <v>54</v>
      </c>
      <c r="D12" s="34">
        <v>2016</v>
      </c>
      <c r="E12" s="34" t="s">
        <v>58</v>
      </c>
      <c r="F12" s="38">
        <v>300</v>
      </c>
      <c r="G12" s="36">
        <v>730</v>
      </c>
      <c r="H12" s="36">
        <f t="shared" si="0"/>
        <v>219000</v>
      </c>
      <c r="I12" s="36"/>
      <c r="J12" s="36"/>
      <c r="K12" s="36"/>
      <c r="L12" s="37">
        <f t="shared" si="1"/>
        <v>10950</v>
      </c>
    </row>
    <row r="13" spans="1:12" ht="45" customHeight="1" x14ac:dyDescent="0.2">
      <c r="A13" s="33" t="s">
        <v>23</v>
      </c>
      <c r="B13" s="33" t="s">
        <v>48</v>
      </c>
      <c r="C13" s="34" t="s">
        <v>54</v>
      </c>
      <c r="D13" s="34">
        <v>2016</v>
      </c>
      <c r="E13" s="34" t="s">
        <v>58</v>
      </c>
      <c r="F13" s="38">
        <v>300</v>
      </c>
      <c r="G13" s="36">
        <v>730</v>
      </c>
      <c r="H13" s="36">
        <f t="shared" si="0"/>
        <v>219000</v>
      </c>
      <c r="I13" s="36"/>
      <c r="J13" s="36"/>
      <c r="K13" s="36"/>
      <c r="L13" s="37">
        <f t="shared" si="1"/>
        <v>10950</v>
      </c>
    </row>
    <row r="14" spans="1:12" ht="45" customHeight="1" x14ac:dyDescent="0.2">
      <c r="A14" s="33" t="s">
        <v>24</v>
      </c>
      <c r="B14" s="33" t="s">
        <v>48</v>
      </c>
      <c r="C14" s="34" t="s">
        <v>54</v>
      </c>
      <c r="D14" s="34">
        <v>2016</v>
      </c>
      <c r="E14" s="34" t="s">
        <v>59</v>
      </c>
      <c r="F14" s="38">
        <v>350</v>
      </c>
      <c r="G14" s="36">
        <v>730</v>
      </c>
      <c r="H14" s="36">
        <f t="shared" si="0"/>
        <v>255500</v>
      </c>
      <c r="I14" s="36"/>
      <c r="J14" s="36"/>
      <c r="K14" s="36"/>
      <c r="L14" s="37">
        <f t="shared" si="1"/>
        <v>12775</v>
      </c>
    </row>
    <row r="15" spans="1:12" ht="45" customHeight="1" x14ac:dyDescent="0.2">
      <c r="A15" s="33" t="s">
        <v>25</v>
      </c>
      <c r="B15" s="33" t="s">
        <v>48</v>
      </c>
      <c r="C15" s="34" t="s">
        <v>54</v>
      </c>
      <c r="D15" s="34">
        <v>2016</v>
      </c>
      <c r="E15" s="34" t="s">
        <v>59</v>
      </c>
      <c r="F15" s="38">
        <v>300</v>
      </c>
      <c r="G15" s="36">
        <v>730</v>
      </c>
      <c r="H15" s="36">
        <f t="shared" si="0"/>
        <v>219000</v>
      </c>
      <c r="I15" s="36"/>
      <c r="J15" s="36"/>
      <c r="K15" s="36"/>
      <c r="L15" s="37">
        <f t="shared" si="1"/>
        <v>10950</v>
      </c>
    </row>
    <row r="16" spans="1:12" ht="45" customHeight="1" x14ac:dyDescent="0.2">
      <c r="A16" s="33" t="s">
        <v>26</v>
      </c>
      <c r="B16" s="33" t="s">
        <v>48</v>
      </c>
      <c r="C16" s="34" t="s">
        <v>54</v>
      </c>
      <c r="D16" s="34">
        <v>2016</v>
      </c>
      <c r="E16" s="34" t="s">
        <v>59</v>
      </c>
      <c r="F16" s="38">
        <v>300</v>
      </c>
      <c r="G16" s="36">
        <v>730</v>
      </c>
      <c r="H16" s="36">
        <f t="shared" si="0"/>
        <v>219000</v>
      </c>
      <c r="I16" s="36"/>
      <c r="J16" s="36"/>
      <c r="K16" s="36"/>
      <c r="L16" s="37">
        <f t="shared" si="1"/>
        <v>10950</v>
      </c>
    </row>
    <row r="17" spans="1:12" ht="45" customHeight="1" x14ac:dyDescent="0.2">
      <c r="A17" s="33" t="s">
        <v>27</v>
      </c>
      <c r="B17" s="33" t="s">
        <v>48</v>
      </c>
      <c r="C17" s="34" t="s">
        <v>54</v>
      </c>
      <c r="D17" s="34">
        <v>2016</v>
      </c>
      <c r="E17" s="34" t="s">
        <v>60</v>
      </c>
      <c r="F17" s="35">
        <v>243.85</v>
      </c>
      <c r="G17" s="36">
        <v>730</v>
      </c>
      <c r="H17" s="36">
        <f t="shared" si="0"/>
        <v>178010.5</v>
      </c>
      <c r="I17" s="36"/>
      <c r="J17" s="36"/>
      <c r="K17" s="36"/>
      <c r="L17" s="37">
        <f t="shared" si="1"/>
        <v>8900.5249999999996</v>
      </c>
    </row>
    <row r="18" spans="1:12" ht="45" customHeight="1" x14ac:dyDescent="0.2">
      <c r="A18" s="33" t="s">
        <v>28</v>
      </c>
      <c r="B18" s="33" t="s">
        <v>48</v>
      </c>
      <c r="C18" s="34" t="s">
        <v>54</v>
      </c>
      <c r="D18" s="34">
        <v>2016</v>
      </c>
      <c r="E18" s="34" t="s">
        <v>60</v>
      </c>
      <c r="F18" s="38">
        <v>300</v>
      </c>
      <c r="G18" s="36">
        <v>730</v>
      </c>
      <c r="H18" s="36">
        <f t="shared" si="0"/>
        <v>219000</v>
      </c>
      <c r="I18" s="36"/>
      <c r="J18" s="36"/>
      <c r="K18" s="36"/>
      <c r="L18" s="37">
        <f t="shared" si="1"/>
        <v>10950</v>
      </c>
    </row>
    <row r="19" spans="1:12" ht="45" customHeight="1" x14ac:dyDescent="0.2">
      <c r="A19" s="33" t="s">
        <v>29</v>
      </c>
      <c r="B19" s="33" t="s">
        <v>48</v>
      </c>
      <c r="C19" s="34" t="s">
        <v>54</v>
      </c>
      <c r="D19" s="34">
        <v>2016</v>
      </c>
      <c r="E19" s="34" t="s">
        <v>60</v>
      </c>
      <c r="F19" s="38">
        <v>300</v>
      </c>
      <c r="G19" s="36">
        <v>730</v>
      </c>
      <c r="H19" s="36">
        <f t="shared" si="0"/>
        <v>219000</v>
      </c>
      <c r="I19" s="36"/>
      <c r="J19" s="36"/>
      <c r="K19" s="36"/>
      <c r="L19" s="37">
        <f t="shared" si="1"/>
        <v>10950</v>
      </c>
    </row>
    <row r="20" spans="1:12" ht="45" customHeight="1" x14ac:dyDescent="0.2">
      <c r="A20" s="33" t="s">
        <v>30</v>
      </c>
      <c r="B20" s="33" t="s">
        <v>48</v>
      </c>
      <c r="C20" s="34" t="s">
        <v>63</v>
      </c>
      <c r="D20" s="34">
        <v>2016</v>
      </c>
      <c r="E20" s="34" t="s">
        <v>61</v>
      </c>
      <c r="F20" s="38">
        <v>300</v>
      </c>
      <c r="G20" s="36">
        <v>730</v>
      </c>
      <c r="H20" s="36">
        <f t="shared" si="0"/>
        <v>219000</v>
      </c>
      <c r="I20" s="36"/>
      <c r="J20" s="36"/>
      <c r="K20" s="36"/>
      <c r="L20" s="37">
        <f t="shared" si="1"/>
        <v>10950</v>
      </c>
    </row>
    <row r="21" spans="1:12" ht="45" customHeight="1" x14ac:dyDescent="0.2">
      <c r="A21" s="33" t="s">
        <v>31</v>
      </c>
      <c r="B21" s="33" t="s">
        <v>48</v>
      </c>
      <c r="C21" s="34" t="s">
        <v>63</v>
      </c>
      <c r="D21" s="34">
        <v>2016</v>
      </c>
      <c r="E21" s="34" t="s">
        <v>61</v>
      </c>
      <c r="F21" s="38">
        <v>300</v>
      </c>
      <c r="G21" s="36">
        <v>730</v>
      </c>
      <c r="H21" s="36">
        <f t="shared" si="0"/>
        <v>219000</v>
      </c>
      <c r="I21" s="36"/>
      <c r="J21" s="36"/>
      <c r="K21" s="36"/>
      <c r="L21" s="37">
        <f t="shared" si="1"/>
        <v>10950</v>
      </c>
    </row>
    <row r="22" spans="1:12" ht="45" customHeight="1" x14ac:dyDescent="0.2">
      <c r="A22" s="33" t="s">
        <v>32</v>
      </c>
      <c r="B22" s="33" t="s">
        <v>48</v>
      </c>
      <c r="C22" s="34" t="s">
        <v>63</v>
      </c>
      <c r="D22" s="34">
        <v>2016</v>
      </c>
      <c r="E22" s="34" t="s">
        <v>61</v>
      </c>
      <c r="F22" s="38">
        <v>300</v>
      </c>
      <c r="G22" s="36">
        <v>730</v>
      </c>
      <c r="H22" s="36">
        <f t="shared" si="0"/>
        <v>219000</v>
      </c>
      <c r="I22" s="36"/>
      <c r="J22" s="36"/>
      <c r="K22" s="36"/>
      <c r="L22" s="37">
        <f t="shared" si="1"/>
        <v>10950</v>
      </c>
    </row>
    <row r="23" spans="1:12" ht="45" customHeight="1" x14ac:dyDescent="0.2">
      <c r="A23" s="33" t="s">
        <v>33</v>
      </c>
      <c r="B23" s="33" t="s">
        <v>48</v>
      </c>
      <c r="C23" s="34" t="s">
        <v>63</v>
      </c>
      <c r="D23" s="34">
        <v>2016</v>
      </c>
      <c r="E23" s="34" t="s">
        <v>61</v>
      </c>
      <c r="F23" s="38">
        <v>300</v>
      </c>
      <c r="G23" s="36">
        <v>730</v>
      </c>
      <c r="H23" s="36">
        <f t="shared" si="0"/>
        <v>219000</v>
      </c>
      <c r="I23" s="36"/>
      <c r="J23" s="36"/>
      <c r="K23" s="36"/>
      <c r="L23" s="37">
        <f t="shared" si="1"/>
        <v>10950</v>
      </c>
    </row>
    <row r="24" spans="1:12" ht="45" customHeight="1" x14ac:dyDescent="0.2">
      <c r="A24" s="33" t="s">
        <v>34</v>
      </c>
      <c r="B24" s="33" t="s">
        <v>48</v>
      </c>
      <c r="C24" s="34" t="s">
        <v>63</v>
      </c>
      <c r="D24" s="34">
        <v>2016</v>
      </c>
      <c r="E24" s="34" t="s">
        <v>61</v>
      </c>
      <c r="F24" s="38">
        <v>300</v>
      </c>
      <c r="G24" s="36">
        <v>730</v>
      </c>
      <c r="H24" s="36">
        <f t="shared" si="0"/>
        <v>219000</v>
      </c>
      <c r="I24" s="36"/>
      <c r="J24" s="36"/>
      <c r="K24" s="36"/>
      <c r="L24" s="37">
        <f t="shared" si="1"/>
        <v>10950</v>
      </c>
    </row>
    <row r="25" spans="1:12" ht="45" customHeight="1" x14ac:dyDescent="0.2">
      <c r="A25" s="33" t="s">
        <v>35</v>
      </c>
      <c r="B25" s="33" t="s">
        <v>48</v>
      </c>
      <c r="C25" s="34" t="s">
        <v>63</v>
      </c>
      <c r="D25" s="34">
        <v>2016</v>
      </c>
      <c r="E25" s="34" t="s">
        <v>61</v>
      </c>
      <c r="F25" s="38">
        <v>300</v>
      </c>
      <c r="G25" s="36">
        <v>730</v>
      </c>
      <c r="H25" s="36">
        <f t="shared" si="0"/>
        <v>219000</v>
      </c>
      <c r="I25" s="36"/>
      <c r="J25" s="36"/>
      <c r="K25" s="36"/>
      <c r="L25" s="37">
        <f t="shared" si="1"/>
        <v>10950</v>
      </c>
    </row>
    <row r="26" spans="1:12" ht="45" customHeight="1" x14ac:dyDescent="0.2">
      <c r="A26" s="33" t="s">
        <v>36</v>
      </c>
      <c r="B26" s="33" t="s">
        <v>48</v>
      </c>
      <c r="C26" s="34" t="s">
        <v>63</v>
      </c>
      <c r="D26" s="34">
        <v>2016</v>
      </c>
      <c r="E26" s="34" t="s">
        <v>61</v>
      </c>
      <c r="F26" s="38">
        <v>300</v>
      </c>
      <c r="G26" s="36">
        <v>730</v>
      </c>
      <c r="H26" s="36">
        <f t="shared" si="0"/>
        <v>219000</v>
      </c>
      <c r="I26" s="36"/>
      <c r="J26" s="36"/>
      <c r="K26" s="36"/>
      <c r="L26" s="37">
        <f t="shared" si="1"/>
        <v>10950</v>
      </c>
    </row>
    <row r="27" spans="1:12" ht="45" customHeight="1" x14ac:dyDescent="0.2">
      <c r="A27" s="33" t="s">
        <v>37</v>
      </c>
      <c r="B27" s="33" t="s">
        <v>48</v>
      </c>
      <c r="C27" s="34" t="s">
        <v>63</v>
      </c>
      <c r="D27" s="34">
        <v>2016</v>
      </c>
      <c r="E27" s="34" t="s">
        <v>61</v>
      </c>
      <c r="F27" s="38">
        <v>300</v>
      </c>
      <c r="G27" s="36">
        <v>730</v>
      </c>
      <c r="H27" s="36">
        <f t="shared" si="0"/>
        <v>219000</v>
      </c>
      <c r="I27" s="36"/>
      <c r="J27" s="36"/>
      <c r="K27" s="36"/>
      <c r="L27" s="37">
        <f t="shared" si="1"/>
        <v>10950</v>
      </c>
    </row>
    <row r="28" spans="1:12" ht="45" customHeight="1" x14ac:dyDescent="0.2">
      <c r="A28" s="33" t="s">
        <v>38</v>
      </c>
      <c r="B28" s="33" t="s">
        <v>48</v>
      </c>
      <c r="C28" s="34" t="s">
        <v>63</v>
      </c>
      <c r="D28" s="34">
        <v>2016</v>
      </c>
      <c r="E28" s="34" t="s">
        <v>61</v>
      </c>
      <c r="F28" s="38">
        <v>205</v>
      </c>
      <c r="G28" s="36">
        <v>730</v>
      </c>
      <c r="H28" s="36">
        <f t="shared" si="0"/>
        <v>149650</v>
      </c>
      <c r="I28" s="36"/>
      <c r="J28" s="36"/>
      <c r="K28" s="36"/>
      <c r="L28" s="37">
        <f t="shared" si="1"/>
        <v>7482.5</v>
      </c>
    </row>
    <row r="29" spans="1:12" ht="45" customHeight="1" x14ac:dyDescent="0.2">
      <c r="A29" s="33" t="s">
        <v>39</v>
      </c>
      <c r="B29" s="33" t="s">
        <v>48</v>
      </c>
      <c r="C29" s="34" t="s">
        <v>63</v>
      </c>
      <c r="D29" s="34">
        <v>2016</v>
      </c>
      <c r="E29" s="34" t="s">
        <v>62</v>
      </c>
      <c r="F29" s="38">
        <v>300</v>
      </c>
      <c r="G29" s="36">
        <v>730</v>
      </c>
      <c r="H29" s="36">
        <f t="shared" si="0"/>
        <v>219000</v>
      </c>
      <c r="I29" s="36"/>
      <c r="J29" s="36"/>
      <c r="K29" s="36"/>
      <c r="L29" s="37">
        <f t="shared" si="1"/>
        <v>10950</v>
      </c>
    </row>
    <row r="30" spans="1:12" ht="45" customHeight="1" x14ac:dyDescent="0.2">
      <c r="A30" s="33" t="s">
        <v>40</v>
      </c>
      <c r="B30" s="33" t="s">
        <v>48</v>
      </c>
      <c r="C30" s="34" t="s">
        <v>63</v>
      </c>
      <c r="D30" s="34">
        <v>2016</v>
      </c>
      <c r="E30" s="34" t="s">
        <v>62</v>
      </c>
      <c r="F30" s="38">
        <v>300</v>
      </c>
      <c r="G30" s="36">
        <v>730</v>
      </c>
      <c r="H30" s="36">
        <f t="shared" ref="H30" si="2">SUM(F30*G30)</f>
        <v>219000</v>
      </c>
      <c r="I30" s="36"/>
      <c r="J30" s="36"/>
      <c r="K30" s="36"/>
      <c r="L30" s="37">
        <f t="shared" si="1"/>
        <v>10950</v>
      </c>
    </row>
    <row r="31" spans="1:12" ht="45" customHeight="1" x14ac:dyDescent="0.2">
      <c r="A31" s="33" t="s">
        <v>41</v>
      </c>
      <c r="B31" s="33" t="s">
        <v>48</v>
      </c>
      <c r="C31" s="34" t="s">
        <v>63</v>
      </c>
      <c r="D31" s="34">
        <v>2016</v>
      </c>
      <c r="E31" s="34" t="s">
        <v>62</v>
      </c>
      <c r="F31" s="38">
        <v>300</v>
      </c>
      <c r="G31" s="36">
        <v>730</v>
      </c>
      <c r="H31" s="36">
        <f t="shared" si="0"/>
        <v>219000</v>
      </c>
      <c r="I31" s="36"/>
      <c r="J31" s="36"/>
      <c r="K31" s="36"/>
      <c r="L31" s="37">
        <f t="shared" si="1"/>
        <v>10950</v>
      </c>
    </row>
    <row r="32" spans="1:12" ht="45" customHeight="1" x14ac:dyDescent="0.2">
      <c r="A32" s="33" t="s">
        <v>42</v>
      </c>
      <c r="B32" s="33" t="s">
        <v>48</v>
      </c>
      <c r="C32" s="34" t="s">
        <v>63</v>
      </c>
      <c r="D32" s="34">
        <v>2016</v>
      </c>
      <c r="E32" s="34" t="s">
        <v>62</v>
      </c>
      <c r="F32" s="38">
        <v>300</v>
      </c>
      <c r="G32" s="36">
        <v>730</v>
      </c>
      <c r="H32" s="36">
        <f t="shared" si="0"/>
        <v>219000</v>
      </c>
      <c r="I32" s="36"/>
      <c r="J32" s="36"/>
      <c r="K32" s="36"/>
      <c r="L32" s="37">
        <f t="shared" si="1"/>
        <v>10950</v>
      </c>
    </row>
    <row r="33" spans="1:12" ht="45" customHeight="1" x14ac:dyDescent="0.2">
      <c r="A33" s="33" t="s">
        <v>43</v>
      </c>
      <c r="B33" s="33" t="s">
        <v>48</v>
      </c>
      <c r="C33" s="34" t="s">
        <v>63</v>
      </c>
      <c r="D33" s="34">
        <v>2016</v>
      </c>
      <c r="E33" s="34" t="s">
        <v>62</v>
      </c>
      <c r="F33" s="38">
        <v>300</v>
      </c>
      <c r="G33" s="36">
        <v>730</v>
      </c>
      <c r="H33" s="36">
        <f t="shared" si="0"/>
        <v>219000</v>
      </c>
      <c r="I33" s="36"/>
      <c r="J33" s="36"/>
      <c r="K33" s="36"/>
      <c r="L33" s="37">
        <f t="shared" si="1"/>
        <v>10950</v>
      </c>
    </row>
    <row r="34" spans="1:12" ht="45" customHeight="1" x14ac:dyDescent="0.2">
      <c r="A34" s="33" t="s">
        <v>44</v>
      </c>
      <c r="B34" s="33" t="s">
        <v>48</v>
      </c>
      <c r="C34" s="34" t="s">
        <v>63</v>
      </c>
      <c r="D34" s="34">
        <v>2016</v>
      </c>
      <c r="E34" s="34" t="s">
        <v>62</v>
      </c>
      <c r="F34" s="38">
        <v>300</v>
      </c>
      <c r="G34" s="36">
        <v>730</v>
      </c>
      <c r="H34" s="36">
        <f t="shared" si="0"/>
        <v>219000</v>
      </c>
      <c r="I34" s="36"/>
      <c r="J34" s="36"/>
      <c r="K34" s="36"/>
      <c r="L34" s="37">
        <f t="shared" si="1"/>
        <v>10950</v>
      </c>
    </row>
    <row r="35" spans="1:12" ht="45" customHeight="1" x14ac:dyDescent="0.2">
      <c r="A35" s="33" t="s">
        <v>45</v>
      </c>
      <c r="B35" s="33" t="s">
        <v>48</v>
      </c>
      <c r="C35" s="34" t="s">
        <v>63</v>
      </c>
      <c r="D35" s="34">
        <v>2016</v>
      </c>
      <c r="E35" s="34" t="s">
        <v>62</v>
      </c>
      <c r="F35" s="38">
        <v>300</v>
      </c>
      <c r="G35" s="36">
        <v>730</v>
      </c>
      <c r="H35" s="36">
        <f t="shared" si="0"/>
        <v>219000</v>
      </c>
      <c r="I35" s="36"/>
      <c r="J35" s="36"/>
      <c r="K35" s="36"/>
      <c r="L35" s="37">
        <f t="shared" si="1"/>
        <v>10950</v>
      </c>
    </row>
    <row r="36" spans="1:12" ht="45" customHeight="1" x14ac:dyDescent="0.2">
      <c r="A36" s="33" t="s">
        <v>46</v>
      </c>
      <c r="B36" s="33" t="s">
        <v>48</v>
      </c>
      <c r="C36" s="34" t="s">
        <v>63</v>
      </c>
      <c r="D36" s="34">
        <v>2016</v>
      </c>
      <c r="E36" s="34" t="s">
        <v>62</v>
      </c>
      <c r="F36" s="38">
        <v>295</v>
      </c>
      <c r="G36" s="36">
        <v>730</v>
      </c>
      <c r="H36" s="36">
        <f t="shared" ref="H36" si="3">SUM(F36*G36)</f>
        <v>215350</v>
      </c>
      <c r="I36" s="36"/>
      <c r="J36" s="36"/>
      <c r="K36" s="36"/>
      <c r="L36" s="37">
        <f t="shared" si="1"/>
        <v>10767.5</v>
      </c>
    </row>
    <row r="37" spans="1:12" ht="24.75" customHeight="1" x14ac:dyDescent="0.2">
      <c r="A37" s="44" t="s">
        <v>47</v>
      </c>
      <c r="B37" s="44"/>
      <c r="C37" s="44"/>
      <c r="D37" s="44"/>
      <c r="E37" s="44"/>
      <c r="F37" s="39">
        <f>SUM(F7:F36)</f>
        <v>8843.85</v>
      </c>
      <c r="G37" s="40"/>
      <c r="H37" s="40">
        <f>SUM(H7:H36)</f>
        <v>6456010.5</v>
      </c>
      <c r="I37" s="41"/>
      <c r="J37" s="40">
        <f>SUM(J7:J36)</f>
        <v>0</v>
      </c>
      <c r="K37" s="40"/>
      <c r="L37" s="42">
        <f t="shared" si="1"/>
        <v>322800.52500000002</v>
      </c>
    </row>
    <row r="38" spans="1:12" ht="69.75" hidden="1" x14ac:dyDescent="0.2">
      <c r="A38" s="3"/>
      <c r="B38" s="4" t="s">
        <v>0</v>
      </c>
      <c r="C38" s="5" t="s">
        <v>11</v>
      </c>
      <c r="D38" s="49" t="s">
        <v>5</v>
      </c>
      <c r="E38" s="49"/>
      <c r="F38" s="6" t="s">
        <v>12</v>
      </c>
      <c r="J38" s="9"/>
      <c r="L38" s="10">
        <f t="shared" si="1"/>
        <v>0</v>
      </c>
    </row>
    <row r="39" spans="1:12" ht="15.75" customHeight="1" x14ac:dyDescent="0.2">
      <c r="A39" s="28"/>
      <c r="B39" s="11"/>
      <c r="C39" s="16"/>
      <c r="D39" s="25"/>
      <c r="E39" s="25"/>
      <c r="F39" s="26"/>
      <c r="J39" s="2"/>
      <c r="L39" s="27"/>
    </row>
    <row r="40" spans="1:12" s="15" customFormat="1" x14ac:dyDescent="0.2">
      <c r="A40" s="28"/>
      <c r="B40" s="11"/>
      <c r="C40" s="12"/>
      <c r="D40" s="50"/>
      <c r="E40" s="50"/>
      <c r="F40" s="13"/>
      <c r="G40" s="7"/>
      <c r="H40" s="8"/>
      <c r="I40" s="14"/>
      <c r="K40" s="8"/>
    </row>
    <row r="41" spans="1:12" ht="38.25" customHeight="1" x14ac:dyDescent="0.2">
      <c r="A41" s="28"/>
      <c r="B41" s="11"/>
      <c r="C41" s="16"/>
      <c r="D41" s="2"/>
      <c r="E41" s="51" t="s">
        <v>2</v>
      </c>
      <c r="F41" s="51"/>
      <c r="G41" s="51"/>
      <c r="H41" s="51"/>
      <c r="I41" s="51"/>
      <c r="J41" s="51"/>
      <c r="K41" s="51"/>
      <c r="L41" s="51"/>
    </row>
    <row r="42" spans="1:12" ht="69.75" hidden="1" x14ac:dyDescent="0.2">
      <c r="A42" s="3"/>
      <c r="B42" s="4" t="s">
        <v>0</v>
      </c>
      <c r="C42" s="5" t="s">
        <v>11</v>
      </c>
      <c r="D42" s="49" t="s">
        <v>5</v>
      </c>
      <c r="E42" s="49"/>
      <c r="F42" s="6" t="s">
        <v>12</v>
      </c>
    </row>
    <row r="43" spans="1:12" ht="37.5" hidden="1" customHeight="1" thickBot="1" x14ac:dyDescent="0.25">
      <c r="A43" s="17"/>
      <c r="B43" s="18" t="s">
        <v>7</v>
      </c>
      <c r="C43" s="19" t="e">
        <f>SUM(#REF!+F7+#REF!+#REF!+#REF!)</f>
        <v>#REF!</v>
      </c>
      <c r="D43" s="56" t="e">
        <f>SUM(#REF!+#REF!+#REF!+#REF!+J7)</f>
        <v>#REF!</v>
      </c>
      <c r="E43" s="57"/>
      <c r="F43" s="20" t="e">
        <f>D43/C43</f>
        <v>#REF!</v>
      </c>
      <c r="G43" s="21"/>
      <c r="H43" s="14"/>
      <c r="I43" s="22"/>
      <c r="J43" s="23"/>
      <c r="K43" s="14"/>
    </row>
    <row r="44" spans="1:12" ht="47.25" hidden="1" thickBot="1" x14ac:dyDescent="0.25">
      <c r="A44" s="17"/>
      <c r="B44" s="18" t="s">
        <v>15</v>
      </c>
      <c r="C44" s="19" t="e">
        <f>SUM(#REF!+#REF!+#REF!+#REF!)</f>
        <v>#REF!</v>
      </c>
      <c r="D44" s="56" t="e">
        <f>SUM(#REF!+#REF!+#REF!+#REF!)</f>
        <v>#REF!</v>
      </c>
      <c r="E44" s="57"/>
      <c r="F44" s="20" t="e">
        <f>D44/C44</f>
        <v>#REF!</v>
      </c>
      <c r="G44" s="21"/>
      <c r="H44" s="14"/>
      <c r="I44" s="22"/>
      <c r="J44" s="23"/>
      <c r="K44" s="14"/>
    </row>
    <row r="45" spans="1:12" hidden="1" x14ac:dyDescent="0.2">
      <c r="B45" s="58" t="s">
        <v>12</v>
      </c>
      <c r="C45" s="58"/>
      <c r="D45" s="58"/>
      <c r="E45" s="58"/>
      <c r="F45" s="58"/>
    </row>
    <row r="46" spans="1:12" hidden="1" x14ac:dyDescent="0.2">
      <c r="B46" s="23" t="s">
        <v>49</v>
      </c>
      <c r="C46" s="8">
        <f>SUM(J37/F37)</f>
        <v>0</v>
      </c>
      <c r="F46" s="15"/>
      <c r="H46" s="48"/>
      <c r="I46" s="48"/>
      <c r="J46" s="48"/>
      <c r="K46" s="48"/>
      <c r="L46" s="48"/>
    </row>
    <row r="47" spans="1:12" x14ac:dyDescent="0.2">
      <c r="F47" s="15"/>
      <c r="H47" s="48"/>
      <c r="I47" s="48"/>
      <c r="J47" s="48"/>
      <c r="K47" s="48"/>
      <c r="L47" s="48"/>
    </row>
    <row r="48" spans="1:12" ht="27" customHeight="1" x14ac:dyDescent="0.2">
      <c r="E48" s="59" t="s">
        <v>52</v>
      </c>
      <c r="F48" s="59"/>
      <c r="G48" s="64" t="s">
        <v>64</v>
      </c>
      <c r="H48" s="65"/>
      <c r="I48" s="30"/>
      <c r="J48" s="60"/>
      <c r="K48" s="60"/>
      <c r="L48" s="30"/>
    </row>
    <row r="49" spans="1:12" ht="27" customHeight="1" x14ac:dyDescent="0.2">
      <c r="E49" s="59" t="s">
        <v>53</v>
      </c>
      <c r="F49" s="59"/>
      <c r="G49" s="65"/>
      <c r="H49" s="65"/>
      <c r="I49" s="30"/>
      <c r="J49" s="60"/>
      <c r="K49" s="60"/>
      <c r="L49" s="30"/>
    </row>
    <row r="50" spans="1:12" ht="27" x14ac:dyDescent="0.2">
      <c r="E50" s="29"/>
      <c r="F50" s="29"/>
      <c r="G50" s="29"/>
      <c r="H50" s="29"/>
      <c r="I50" s="29"/>
      <c r="J50" s="29"/>
      <c r="K50" s="29"/>
      <c r="L50" s="29"/>
    </row>
    <row r="51" spans="1:12" ht="27" x14ac:dyDescent="0.2">
      <c r="E51" s="29"/>
      <c r="F51" s="29"/>
      <c r="G51" s="29"/>
      <c r="H51" s="29"/>
      <c r="I51" s="29"/>
      <c r="J51" s="29"/>
      <c r="K51" s="29"/>
      <c r="L51" s="29"/>
    </row>
    <row r="52" spans="1:12" ht="24" hidden="1" thickTop="1" x14ac:dyDescent="0.2">
      <c r="A52" s="61" t="s">
        <v>50</v>
      </c>
      <c r="B52" s="62"/>
      <c r="C52" s="62"/>
      <c r="D52" s="63"/>
    </row>
    <row r="53" spans="1:12" ht="57" hidden="1" customHeight="1" thickBot="1" x14ac:dyDescent="0.25">
      <c r="A53" s="52" t="s">
        <v>48</v>
      </c>
      <c r="B53" s="53"/>
      <c r="C53" s="54">
        <f>SUM(J7+J8+J9+J10+J11+J12+J13+J14+J15+J16+J17+J18+J19+J20+J21+J22+J23+J24+J25+J26+J27+J28+J29+J31+J32+J33+J34+J35+J36)/(F7+F8+F9+F10+F11+F12+F13+F14+F15+F16+F17+F18+F19+F20+F21+F22+F23+F24+F25+F26+F27+F28+F29+F31+F32+F33+F34+F35+F36)</f>
        <v>0</v>
      </c>
      <c r="D53" s="55"/>
    </row>
    <row r="59" spans="1:12" x14ac:dyDescent="0.2">
      <c r="J59" s="9"/>
    </row>
  </sheetData>
  <mergeCells count="29">
    <mergeCell ref="J48:K48"/>
    <mergeCell ref="E49:F49"/>
    <mergeCell ref="J49:K49"/>
    <mergeCell ref="A52:D52"/>
    <mergeCell ref="G48:H49"/>
    <mergeCell ref="A53:B53"/>
    <mergeCell ref="C53:D53"/>
    <mergeCell ref="D42:E42"/>
    <mergeCell ref="D43:E43"/>
    <mergeCell ref="D44:E44"/>
    <mergeCell ref="B45:F45"/>
    <mergeCell ref="E48:F48"/>
    <mergeCell ref="H46:L46"/>
    <mergeCell ref="H47:L47"/>
    <mergeCell ref="L5:L6"/>
    <mergeCell ref="A37:E37"/>
    <mergeCell ref="D38:E38"/>
    <mergeCell ref="D40:E40"/>
    <mergeCell ref="E41:L41"/>
    <mergeCell ref="A2:L2"/>
    <mergeCell ref="A5:A6"/>
    <mergeCell ref="B5:B6"/>
    <mergeCell ref="C5:C6"/>
    <mergeCell ref="D5:D6"/>
    <mergeCell ref="E5:E6"/>
    <mergeCell ref="F5:F6"/>
    <mergeCell ref="G5:H5"/>
    <mergeCell ref="I5:J5"/>
    <mergeCell ref="K5:K6"/>
  </mergeCells>
  <printOptions horizontalCentered="1"/>
  <pageMargins left="0.25" right="0.25" top="0.75" bottom="0.75" header="0.3" footer="0.3"/>
  <pageSetup paperSize="9" scale="3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08.03.2017</vt:lpstr>
      <vt:lpstr>'08.03.2017'!Yazdırma_Başlıkları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Neşe Güleç</cp:lastModifiedBy>
  <cp:lastPrinted>2017-02-04T10:24:35Z</cp:lastPrinted>
  <dcterms:created xsi:type="dcterms:W3CDTF">2004-03-01T06:19:44Z</dcterms:created>
  <dcterms:modified xsi:type="dcterms:W3CDTF">2017-02-21T12:25:19Z</dcterms:modified>
</cp:coreProperties>
</file>